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09"/>
  <workbookPr defaultThemeVersion="166925"/>
  <bookViews>
    <workbookView xWindow="0" yWindow="500" windowWidth="19420" windowHeight="10420" activeTab="0"/>
  </bookViews>
  <sheets>
    <sheet name="ontv" sheetId="1" r:id="rId1"/>
    <sheet name="uitg" sheetId="2" r:id="rId2"/>
    <sheet name="verkoopfact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<sst xmlns="http://schemas.openxmlformats.org/spreadsheetml/2006/main" count="98" uniqueCount="73">
  <si>
    <t>inkomsten</t>
  </si>
  <si>
    <t>subsidies</t>
  </si>
  <si>
    <t>verhuur</t>
  </si>
  <si>
    <t>horeca</t>
  </si>
  <si>
    <t>beginsaldo</t>
  </si>
  <si>
    <t>kruisposten</t>
  </si>
  <si>
    <t>gestort vanuit kas</t>
  </si>
  <si>
    <t>diversen</t>
  </si>
  <si>
    <t>p.m.</t>
  </si>
  <si>
    <t>uitgaven</t>
  </si>
  <si>
    <t>huur</t>
  </si>
  <si>
    <t>organisatie</t>
  </si>
  <si>
    <t>kosten</t>
  </si>
  <si>
    <t>reclame</t>
  </si>
  <si>
    <t>vrijwilligers</t>
  </si>
  <si>
    <t>Jansen huur jan</t>
  </si>
  <si>
    <t>kleine aan-</t>
  </si>
  <si>
    <t>schaffingen</t>
  </si>
  <si>
    <t>Blokker stekkers/lampen</t>
  </si>
  <si>
    <t>AH koffie</t>
  </si>
  <si>
    <t>Inkt123 cartriges</t>
  </si>
  <si>
    <t>ontvangsten</t>
  </si>
  <si>
    <t>saldo</t>
  </si>
  <si>
    <t>saldo moet gelijk zijn aan</t>
  </si>
  <si>
    <t>datum</t>
  </si>
  <si>
    <t>factnr</t>
  </si>
  <si>
    <t>naam</t>
  </si>
  <si>
    <t>bedrag</t>
  </si>
  <si>
    <t>betaald</t>
  </si>
  <si>
    <t>Zangver. De Mussen</t>
  </si>
  <si>
    <t>Tangoclub Olé</t>
  </si>
  <si>
    <t>Vooruit</t>
  </si>
  <si>
    <t>Wijkbureau</t>
  </si>
  <si>
    <t>Club Creatief</t>
  </si>
  <si>
    <t>Kaartclub Schoppen Heer</t>
  </si>
  <si>
    <t>jan</t>
  </si>
  <si>
    <t>febr</t>
  </si>
  <si>
    <t>tussentelling</t>
  </si>
  <si>
    <t>Jansen huur febr.</t>
  </si>
  <si>
    <t>Hans Jansen</t>
  </si>
  <si>
    <t xml:space="preserve">Sligra </t>
  </si>
  <si>
    <t>Buma</t>
  </si>
  <si>
    <t>Clean Up jan/febr</t>
  </si>
  <si>
    <t>schoon-</t>
  </si>
  <si>
    <t>maak</t>
  </si>
  <si>
    <t>maart</t>
  </si>
  <si>
    <t>KPN</t>
  </si>
  <si>
    <t>telefoon</t>
  </si>
  <si>
    <t>Centraal Beheer brandverz</t>
  </si>
  <si>
    <t>verz.</t>
  </si>
  <si>
    <t>bankkosten</t>
  </si>
  <si>
    <t>maart/dec</t>
  </si>
  <si>
    <t>mutaties maart t/m dec.</t>
  </si>
  <si>
    <t>vooruitv subs</t>
  </si>
  <si>
    <t xml:space="preserve">mutaties maart t/m dec </t>
  </si>
  <si>
    <t>Jan Pieters</t>
  </si>
  <si>
    <t>internet</t>
  </si>
  <si>
    <t>onderhoud</t>
  </si>
  <si>
    <t>eindsaldo</t>
  </si>
  <si>
    <t>totaal</t>
  </si>
  <si>
    <t>Buurthuis De Penning</t>
  </si>
  <si>
    <t>Buurthuis De Penning bankboek 2020</t>
  </si>
  <si>
    <t>Gem Utrecht subsidie 2020</t>
  </si>
  <si>
    <t>Zangver De Mussen 2020001</t>
  </si>
  <si>
    <t>Vooruit fact 2020003</t>
  </si>
  <si>
    <t>Tangoclub Olé fact 2020002</t>
  </si>
  <si>
    <t>Wijkbureau 2020004</t>
  </si>
  <si>
    <t>Hans Janssen 2020005</t>
  </si>
  <si>
    <t>Schoppen Heer 2020006</t>
  </si>
  <si>
    <t>afschrift bank 31-1-2020</t>
  </si>
  <si>
    <t>Gem. Utrecht subsidie 2021</t>
  </si>
  <si>
    <t>Buma bijdrage 2020</t>
  </si>
  <si>
    <t>Dijk opknappen ontvangstruimte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</si>
</sst>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" fontId="0" fillId="0" borderId="0" xfId="0" applyNumberFormat="1"/>
    <xf numFmtId="14" fontId="0" fillId="0" borderId="0" xfId="0" applyNumberFormat="1"/>
    <xf numFmtId="0" fontId="3" fillId="0" borderId="0" xfId="0" applyFont="1"/>
    <xf numFmtId="4" fontId="3" fillId="0" borderId="0" xfId="0" applyNumberFormat="1" applyFont="1"/>
    <xf numFmtId="14" fontId="2" fillId="0" borderId="0" xfId="0" applyNumberFormat="1" applyFont="1"/>
    <xf numFmtId="14" fontId="0" fillId="0" borderId="0" xfId="0" applyNumberFormat="1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D1CAE-B5A3-45A2-975F-B2C59156BE85}">
  <dimension ref="A1:K31"/>
  <sheetViews>
    <sheetView tabSelected="1" workbookViewId="0" topLeftCell="A1">
      <selection activeCell="H30" sqref="H30"/>
    </sheetView>
  </sheetViews>
  <sheetFormatPr defaultColWidth="8.8515625" defaultRowHeight="15"/>
  <cols>
    <col min="1" max="1" width="10.140625" style="4" bestFit="1" customWidth="1"/>
    <col min="2" max="2" width="28.00390625" style="0" customWidth="1"/>
    <col min="4" max="4" width="1.28515625" style="0" customWidth="1"/>
    <col min="8" max="8" width="10.421875" style="0" customWidth="1"/>
  </cols>
  <sheetData>
    <row r="1" spans="1:5" ht="15">
      <c r="A1" s="9" t="s">
        <v>61</v>
      </c>
      <c r="B1" s="9"/>
      <c r="C1" s="9"/>
      <c r="D1" s="9"/>
      <c r="E1" s="9"/>
    </row>
    <row r="3" spans="1:9" ht="15">
      <c r="A3" s="7" t="s">
        <v>35</v>
      </c>
      <c r="C3" s="2" t="s">
        <v>0</v>
      </c>
      <c r="D3" s="2"/>
      <c r="E3" s="2" t="s">
        <v>1</v>
      </c>
      <c r="F3" s="2" t="s">
        <v>2</v>
      </c>
      <c r="G3" s="2" t="s">
        <v>3</v>
      </c>
      <c r="H3" s="2" t="s">
        <v>5</v>
      </c>
      <c r="I3" s="2" t="s">
        <v>7</v>
      </c>
    </row>
    <row r="4" spans="1:10" ht="15">
      <c r="A4" s="4">
        <v>43831</v>
      </c>
      <c r="B4" t="s">
        <v>4</v>
      </c>
      <c r="C4" s="3">
        <v>1750</v>
      </c>
      <c r="D4" s="3"/>
      <c r="E4" s="3"/>
      <c r="F4" s="3"/>
      <c r="G4" s="3"/>
      <c r="H4" s="3"/>
      <c r="I4" s="3">
        <v>1750</v>
      </c>
      <c r="J4" t="s">
        <v>8</v>
      </c>
    </row>
    <row r="5" spans="1:9" ht="15">
      <c r="A5" s="4">
        <v>43833</v>
      </c>
      <c r="B5" t="s">
        <v>62</v>
      </c>
      <c r="C5" s="3">
        <v>5000</v>
      </c>
      <c r="D5" s="3"/>
      <c r="E5" s="3">
        <v>5000</v>
      </c>
      <c r="F5" s="3"/>
      <c r="G5" s="3"/>
      <c r="H5" s="3"/>
      <c r="I5" s="3"/>
    </row>
    <row r="6" spans="1:9" ht="15">
      <c r="A6" s="4">
        <v>43857</v>
      </c>
      <c r="B6" t="s">
        <v>63</v>
      </c>
      <c r="C6" s="3">
        <v>150</v>
      </c>
      <c r="D6" s="3"/>
      <c r="E6" s="3"/>
      <c r="F6" s="3">
        <v>150</v>
      </c>
      <c r="G6" s="3"/>
      <c r="H6" s="3"/>
      <c r="I6" s="3"/>
    </row>
    <row r="7" spans="1:9" ht="15">
      <c r="A7" s="4">
        <v>43858</v>
      </c>
      <c r="B7" t="s">
        <v>64</v>
      </c>
      <c r="C7" s="3">
        <v>125.75</v>
      </c>
      <c r="D7" s="3"/>
      <c r="E7" s="3"/>
      <c r="F7" s="3">
        <v>100</v>
      </c>
      <c r="G7" s="3">
        <v>25.75</v>
      </c>
      <c r="H7" s="3"/>
      <c r="I7" s="3"/>
    </row>
    <row r="8" spans="1:9" ht="15">
      <c r="A8" s="4">
        <v>43860</v>
      </c>
      <c r="B8" t="s">
        <v>6</v>
      </c>
      <c r="C8" s="3">
        <v>1000</v>
      </c>
      <c r="D8" s="3"/>
      <c r="E8" s="3"/>
      <c r="F8" s="3"/>
      <c r="G8" s="3"/>
      <c r="H8" s="3">
        <v>1000</v>
      </c>
      <c r="I8" s="3"/>
    </row>
    <row r="9" spans="3:11" ht="15">
      <c r="C9" s="3">
        <f>SUM(C4:C8)</f>
        <v>8025.75</v>
      </c>
      <c r="D9" s="3"/>
      <c r="E9" s="3">
        <f>SUM(E5:E8)</f>
        <v>5000</v>
      </c>
      <c r="F9" s="3">
        <f>SUM(F4:F8)</f>
        <v>250</v>
      </c>
      <c r="G9" s="3">
        <f>SUM(G4:G8)</f>
        <v>25.75</v>
      </c>
      <c r="H9" s="3">
        <f>SUM(H4:H8)</f>
        <v>1000</v>
      </c>
      <c r="I9" s="3">
        <f>SUM(I4:I8)</f>
        <v>1750</v>
      </c>
      <c r="K9" s="3">
        <f>SUM(E9:J9)</f>
        <v>8025.75</v>
      </c>
    </row>
    <row r="10" spans="3:9" ht="15">
      <c r="C10" s="3"/>
      <c r="D10" s="3"/>
      <c r="E10" s="3"/>
      <c r="F10" s="3"/>
      <c r="G10" s="3"/>
      <c r="H10" s="3"/>
      <c r="I10" s="3"/>
    </row>
    <row r="11" spans="1:9" ht="15">
      <c r="A11" s="7" t="s">
        <v>36</v>
      </c>
      <c r="C11" s="3"/>
      <c r="D11" s="3"/>
      <c r="E11" s="3"/>
      <c r="F11" s="3"/>
      <c r="G11" s="3"/>
      <c r="H11" s="3"/>
      <c r="I11" s="3"/>
    </row>
    <row r="12" spans="1:11" ht="15">
      <c r="A12" s="4">
        <v>43862</v>
      </c>
      <c r="B12" t="s">
        <v>4</v>
      </c>
      <c r="C12" s="3">
        <v>7310.65</v>
      </c>
      <c r="D12" s="3"/>
      <c r="E12" s="3"/>
      <c r="F12" s="3"/>
      <c r="G12" s="3"/>
      <c r="H12" s="3"/>
      <c r="I12" s="3">
        <v>7310.65</v>
      </c>
      <c r="J12" s="3" t="s">
        <v>8</v>
      </c>
      <c r="K12" s="3"/>
    </row>
    <row r="13" spans="1:11" ht="15">
      <c r="A13" s="4">
        <v>43866</v>
      </c>
      <c r="B13" t="s">
        <v>65</v>
      </c>
      <c r="C13" s="3">
        <v>55</v>
      </c>
      <c r="D13" s="3"/>
      <c r="E13" s="3"/>
      <c r="F13" s="3">
        <v>55</v>
      </c>
      <c r="G13" s="3"/>
      <c r="H13" s="3"/>
      <c r="I13" s="3"/>
      <c r="J13" s="3"/>
      <c r="K13" s="3"/>
    </row>
    <row r="14" spans="1:11" ht="15">
      <c r="A14" s="4">
        <v>43871</v>
      </c>
      <c r="B14" t="s">
        <v>66</v>
      </c>
      <c r="C14" s="3">
        <v>385.15</v>
      </c>
      <c r="D14" s="3"/>
      <c r="E14" s="3"/>
      <c r="F14" s="3">
        <v>225</v>
      </c>
      <c r="G14" s="3">
        <v>155.15</v>
      </c>
      <c r="H14" s="3"/>
      <c r="I14" s="3"/>
      <c r="J14" s="3"/>
      <c r="K14" s="3"/>
    </row>
    <row r="15" spans="1:11" ht="15">
      <c r="A15" s="4">
        <v>43877</v>
      </c>
      <c r="B15" t="s">
        <v>67</v>
      </c>
      <c r="C15" s="3">
        <v>535.2</v>
      </c>
      <c r="D15" s="3"/>
      <c r="E15" s="3"/>
      <c r="F15" s="3">
        <v>155</v>
      </c>
      <c r="G15" s="3">
        <v>385.2</v>
      </c>
      <c r="H15" s="3"/>
      <c r="I15" s="3"/>
      <c r="J15" s="3"/>
      <c r="K15" s="3"/>
    </row>
    <row r="16" spans="1:11" ht="15">
      <c r="A16" s="4">
        <v>43878</v>
      </c>
      <c r="B16" t="s">
        <v>68</v>
      </c>
      <c r="C16" s="3">
        <v>150</v>
      </c>
      <c r="D16" s="3"/>
      <c r="E16" s="3"/>
      <c r="F16" s="3">
        <v>150</v>
      </c>
      <c r="G16" s="3"/>
      <c r="H16" s="3"/>
      <c r="I16" s="3"/>
      <c r="J16" s="3"/>
      <c r="K16" s="3"/>
    </row>
    <row r="17" spans="3:11" ht="15">
      <c r="C17" s="3">
        <f>SUM(C12:C16)</f>
        <v>8436</v>
      </c>
      <c r="D17" s="3"/>
      <c r="E17" s="3"/>
      <c r="F17" s="3">
        <f>SUM(F13:F16)</f>
        <v>585</v>
      </c>
      <c r="G17" s="3">
        <f>SUM(G14:G16)</f>
        <v>540.35</v>
      </c>
      <c r="H17" s="3"/>
      <c r="I17" s="3">
        <f>SUM(I12:I16)</f>
        <v>7310.65</v>
      </c>
      <c r="J17" s="3"/>
      <c r="K17" s="3">
        <f>SUM(F17:J17)</f>
        <v>8436</v>
      </c>
    </row>
    <row r="18" spans="3:9" ht="15">
      <c r="C18" s="3"/>
      <c r="D18" s="3"/>
      <c r="E18" s="3"/>
      <c r="F18" s="3"/>
      <c r="G18" s="3"/>
      <c r="H18" s="3"/>
      <c r="I18" s="3"/>
    </row>
    <row r="19" spans="1:9" ht="15">
      <c r="A19" s="7" t="s">
        <v>51</v>
      </c>
      <c r="C19" s="3"/>
      <c r="D19" s="3"/>
      <c r="E19" s="3"/>
      <c r="F19" s="3"/>
      <c r="G19" s="3"/>
      <c r="H19" s="3"/>
      <c r="I19" s="3"/>
    </row>
    <row r="20" spans="1:10" ht="15">
      <c r="A20" s="4">
        <v>43891</v>
      </c>
      <c r="B20" t="s">
        <v>4</v>
      </c>
      <c r="C20" s="3">
        <v>5763.2</v>
      </c>
      <c r="D20" s="3"/>
      <c r="E20" s="3"/>
      <c r="F20" s="3"/>
      <c r="G20" s="3"/>
      <c r="H20" s="3"/>
      <c r="I20" s="3">
        <v>5763.2</v>
      </c>
      <c r="J20" t="s">
        <v>8</v>
      </c>
    </row>
    <row r="21" spans="2:9" ht="15">
      <c r="B21" t="s">
        <v>52</v>
      </c>
      <c r="C21" s="3">
        <v>6275</v>
      </c>
      <c r="D21" s="3"/>
      <c r="E21" s="3"/>
      <c r="F21" s="3">
        <v>2975</v>
      </c>
      <c r="G21" s="3">
        <v>1300</v>
      </c>
      <c r="H21" s="3">
        <v>2000</v>
      </c>
      <c r="I21" s="3"/>
    </row>
    <row r="22" spans="1:10" ht="15">
      <c r="A22" s="4">
        <v>44196</v>
      </c>
      <c r="B22" t="s">
        <v>70</v>
      </c>
      <c r="C22" s="3">
        <v>7000</v>
      </c>
      <c r="D22" s="3"/>
      <c r="E22" s="3"/>
      <c r="F22" s="3"/>
      <c r="G22" s="3"/>
      <c r="H22" s="3"/>
      <c r="I22" s="3">
        <v>7000</v>
      </c>
      <c r="J22" t="s">
        <v>53</v>
      </c>
    </row>
    <row r="23" spans="3:11" ht="15">
      <c r="C23" s="3">
        <f>SUM(C20:C22)</f>
        <v>19038.2</v>
      </c>
      <c r="D23" s="3"/>
      <c r="E23" s="3"/>
      <c r="F23" s="3">
        <f>SUM(F21:F22)</f>
        <v>2975</v>
      </c>
      <c r="G23" s="3">
        <f>SUM(G21:G22)</f>
        <v>1300</v>
      </c>
      <c r="H23" s="3">
        <f>SUM(H20:H22)</f>
        <v>2000</v>
      </c>
      <c r="I23" s="3">
        <f>SUM(I20:I22)</f>
        <v>12763.2</v>
      </c>
      <c r="K23" s="3">
        <f>SUM(F23:J23)</f>
        <v>19038.2</v>
      </c>
    </row>
    <row r="24" spans="3:9" ht="15">
      <c r="C24" s="3"/>
      <c r="D24" s="3"/>
      <c r="E24" s="3"/>
      <c r="F24" s="3"/>
      <c r="G24" s="3"/>
      <c r="H24" s="3"/>
      <c r="I24" s="3"/>
    </row>
    <row r="25" spans="2:11" ht="15">
      <c r="B25" t="s">
        <v>59</v>
      </c>
      <c r="C25" s="3">
        <f>C9+C17+C23</f>
        <v>35499.95</v>
      </c>
      <c r="D25" s="3"/>
      <c r="E25" s="3">
        <v>5000</v>
      </c>
      <c r="F25" s="3">
        <f>F9+F17+F23</f>
        <v>3810</v>
      </c>
      <c r="G25" s="3">
        <f>G9+G17+G23</f>
        <v>1866.1</v>
      </c>
      <c r="H25" s="3">
        <f>H9+H17+H23</f>
        <v>3000</v>
      </c>
      <c r="I25" s="3">
        <f>I9+I17+I23</f>
        <v>21823.85</v>
      </c>
      <c r="K25" s="3">
        <f>K9+K17+K23</f>
        <v>35499.95</v>
      </c>
    </row>
    <row r="26" spans="3:9" ht="15">
      <c r="C26" s="3"/>
      <c r="D26" s="3"/>
      <c r="E26" s="3"/>
      <c r="F26" s="3"/>
      <c r="G26" s="3"/>
      <c r="H26" s="3"/>
      <c r="I26" s="3"/>
    </row>
    <row r="27" spans="3:9" ht="15">
      <c r="C27" s="3"/>
      <c r="D27" s="3"/>
      <c r="E27" s="3"/>
      <c r="F27" s="3"/>
      <c r="G27" s="3"/>
      <c r="H27" s="3"/>
      <c r="I27" s="3"/>
    </row>
    <row r="28" spans="3:9" ht="15">
      <c r="C28" s="3"/>
      <c r="D28" s="3"/>
      <c r="E28" s="3"/>
      <c r="F28" s="3"/>
      <c r="G28" s="3"/>
      <c r="H28" s="3"/>
      <c r="I28" s="3"/>
    </row>
    <row r="29" spans="3:9" ht="15">
      <c r="C29" s="3"/>
      <c r="D29" s="3"/>
      <c r="E29" s="3"/>
      <c r="F29" s="3"/>
      <c r="G29" s="3"/>
      <c r="H29" s="3"/>
      <c r="I29" s="3"/>
    </row>
    <row r="30" spans="3:9" ht="15">
      <c r="C30" s="3"/>
      <c r="D30" s="3"/>
      <c r="E30" s="3"/>
      <c r="F30" s="3"/>
      <c r="G30" s="3"/>
      <c r="H30" s="3"/>
      <c r="I30" s="3"/>
    </row>
    <row r="31" spans="3:9" ht="15">
      <c r="C31" s="3"/>
      <c r="D31" s="3"/>
      <c r="E31" s="3"/>
      <c r="F31" s="3"/>
      <c r="G31" s="3"/>
      <c r="H31" s="3"/>
      <c r="I31" s="3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EA32-AD8B-4974-BC71-659158C20BB9}">
  <dimension ref="A1:Q139"/>
  <sheetViews>
    <sheetView workbookViewId="0" topLeftCell="A28">
      <selection activeCell="J42" sqref="J42"/>
    </sheetView>
  </sheetViews>
  <sheetFormatPr defaultColWidth="8.8515625" defaultRowHeight="15"/>
  <cols>
    <col min="1" max="1" width="10.140625" style="0" bestFit="1" customWidth="1"/>
    <col min="2" max="2" width="27.00390625" style="0" customWidth="1"/>
    <col min="3" max="3" width="10.421875" style="0" customWidth="1"/>
    <col min="4" max="4" width="2.28125" style="0" customWidth="1"/>
    <col min="8" max="11" width="9.8515625" style="0" customWidth="1"/>
    <col min="12" max="12" width="9.421875" style="0" customWidth="1"/>
  </cols>
  <sheetData>
    <row r="1" spans="1:6" ht="15">
      <c r="A1" s="9" t="s">
        <v>61</v>
      </c>
      <c r="B1" s="9"/>
      <c r="C1" s="9"/>
      <c r="D1" s="9"/>
      <c r="E1" s="9"/>
      <c r="F1" s="1"/>
    </row>
    <row r="2" spans="1:6" ht="15">
      <c r="A2" s="1"/>
      <c r="B2" s="1"/>
      <c r="C2" s="1"/>
      <c r="D2" s="1"/>
      <c r="E2" s="1"/>
      <c r="F2" s="1"/>
    </row>
    <row r="3" spans="3:16" ht="15">
      <c r="C3" s="2" t="s">
        <v>9</v>
      </c>
      <c r="D3" s="2"/>
      <c r="E3" s="2" t="s">
        <v>10</v>
      </c>
      <c r="F3" s="2" t="s">
        <v>43</v>
      </c>
      <c r="G3" s="2" t="s">
        <v>3</v>
      </c>
      <c r="H3" s="2" t="s">
        <v>16</v>
      </c>
      <c r="I3" s="2" t="s">
        <v>47</v>
      </c>
      <c r="J3" s="2" t="s">
        <v>49</v>
      </c>
      <c r="K3" s="2" t="s">
        <v>50</v>
      </c>
      <c r="L3" s="2" t="s">
        <v>11</v>
      </c>
      <c r="M3" s="2" t="s">
        <v>12</v>
      </c>
      <c r="N3" s="2" t="s">
        <v>13</v>
      </c>
      <c r="O3" s="2" t="s">
        <v>7</v>
      </c>
      <c r="P3" s="2"/>
    </row>
    <row r="4" spans="1:16" ht="15">
      <c r="A4" s="2" t="s">
        <v>35</v>
      </c>
      <c r="F4" s="2" t="s">
        <v>44</v>
      </c>
      <c r="H4" s="2" t="s">
        <v>17</v>
      </c>
      <c r="I4" s="2" t="s">
        <v>56</v>
      </c>
      <c r="J4" s="2"/>
      <c r="K4" s="2"/>
      <c r="L4" s="2" t="s">
        <v>12</v>
      </c>
      <c r="M4" s="2" t="s">
        <v>14</v>
      </c>
      <c r="N4" s="2" t="s">
        <v>12</v>
      </c>
      <c r="O4" s="2"/>
      <c r="P4" s="2"/>
    </row>
    <row r="5" spans="1:17" ht="15">
      <c r="A5" s="4">
        <v>43835</v>
      </c>
      <c r="B5" t="s">
        <v>15</v>
      </c>
      <c r="C5" s="3">
        <v>500</v>
      </c>
      <c r="D5" s="3"/>
      <c r="E5" s="3">
        <v>500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>
        <v>43836</v>
      </c>
      <c r="B6" t="s">
        <v>18</v>
      </c>
      <c r="C6" s="3">
        <v>64.35</v>
      </c>
      <c r="D6" s="3"/>
      <c r="E6" s="3"/>
      <c r="F6" s="3"/>
      <c r="G6" s="3"/>
      <c r="H6" s="3">
        <v>64.35</v>
      </c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4">
        <v>43837</v>
      </c>
      <c r="B7" t="s">
        <v>19</v>
      </c>
      <c r="C7" s="3">
        <v>25.7</v>
      </c>
      <c r="D7" s="3"/>
      <c r="E7" s="3"/>
      <c r="F7" s="3"/>
      <c r="G7" s="3">
        <v>25.7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4">
        <v>43838</v>
      </c>
      <c r="B8" t="s">
        <v>20</v>
      </c>
      <c r="C8" s="3">
        <v>125.05</v>
      </c>
      <c r="D8" s="3"/>
      <c r="E8" s="3"/>
      <c r="F8" s="3"/>
      <c r="G8" s="3"/>
      <c r="H8" s="3"/>
      <c r="I8" s="3"/>
      <c r="J8" s="3"/>
      <c r="K8" s="3"/>
      <c r="L8" s="3">
        <v>125.05</v>
      </c>
      <c r="M8" s="3"/>
      <c r="N8" s="3"/>
      <c r="O8" s="3"/>
      <c r="P8" s="3"/>
      <c r="Q8" s="3"/>
    </row>
    <row r="9" spans="1:17" ht="15">
      <c r="A9" s="4"/>
      <c r="B9" s="5" t="s">
        <v>37</v>
      </c>
      <c r="C9" s="3">
        <f>SUM(C5:C8)</f>
        <v>715.1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4">
        <v>43861</v>
      </c>
      <c r="B10" t="s">
        <v>22</v>
      </c>
      <c r="C10" s="3">
        <v>7310.65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7310.65</v>
      </c>
      <c r="P10" s="3" t="s">
        <v>8</v>
      </c>
      <c r="Q10" s="3"/>
    </row>
    <row r="11" spans="1:17" ht="15">
      <c r="A11" s="4"/>
      <c r="C11" s="3">
        <f>SUM(C9:C10)</f>
        <v>8025.75</v>
      </c>
      <c r="D11" s="3"/>
      <c r="E11" s="3">
        <f>SUM(E5:E10)</f>
        <v>500</v>
      </c>
      <c r="F11" s="3"/>
      <c r="G11" s="3">
        <f>SUM(G7:G10)</f>
        <v>25.7</v>
      </c>
      <c r="H11" s="3">
        <f>SUM(H5:H10)</f>
        <v>64.35</v>
      </c>
      <c r="I11" s="3"/>
      <c r="J11" s="3"/>
      <c r="K11" s="3"/>
      <c r="L11" s="3">
        <f>SUM(L5:L10)</f>
        <v>125.05</v>
      </c>
      <c r="M11" s="3"/>
      <c r="N11" s="3"/>
      <c r="O11" s="3">
        <f>SUM(O10)</f>
        <v>7310.65</v>
      </c>
      <c r="P11" s="3"/>
      <c r="Q11" s="3">
        <f>SUM(E11:P11)</f>
        <v>8025.75</v>
      </c>
    </row>
    <row r="12" spans="3:17" ht="1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5">
      <c r="B13" s="5" t="s">
        <v>21</v>
      </c>
      <c r="C13" s="6">
        <v>8025.75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5">
      <c r="B14" s="5" t="s">
        <v>9</v>
      </c>
      <c r="C14" s="6">
        <v>715.1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5">
      <c r="B15" s="5" t="s">
        <v>22</v>
      </c>
      <c r="C15" s="6">
        <f>C13-C14</f>
        <v>7310.65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5">
      <c r="B16" s="5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5" ht="15">
      <c r="B17" s="5" t="s">
        <v>23</v>
      </c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5">
      <c r="B18" s="5" t="s">
        <v>69</v>
      </c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 ht="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>
      <c r="A20" s="2" t="s">
        <v>36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>
      <c r="A21" s="8">
        <v>43862</v>
      </c>
      <c r="B21" t="s">
        <v>50</v>
      </c>
      <c r="C21" s="3">
        <v>12.15</v>
      </c>
      <c r="D21" s="3"/>
      <c r="E21" s="3"/>
      <c r="F21" s="3"/>
      <c r="G21" s="3"/>
      <c r="H21" s="3"/>
      <c r="I21" s="3"/>
      <c r="J21" s="3"/>
      <c r="K21" s="3">
        <v>12.15</v>
      </c>
      <c r="L21" s="3"/>
      <c r="M21" s="3"/>
      <c r="N21" s="3"/>
      <c r="O21" s="3"/>
    </row>
    <row r="22" spans="1:17" ht="15">
      <c r="A22" s="4">
        <v>43862</v>
      </c>
      <c r="B22" t="s">
        <v>38</v>
      </c>
      <c r="C22" s="3">
        <v>500</v>
      </c>
      <c r="D22" s="3"/>
      <c r="E22" s="3">
        <v>500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>
        <v>43866</v>
      </c>
      <c r="B23" t="s">
        <v>46</v>
      </c>
      <c r="C23" s="3">
        <v>103.45</v>
      </c>
      <c r="D23" s="3"/>
      <c r="E23" s="3"/>
      <c r="F23" s="3"/>
      <c r="G23" s="3"/>
      <c r="H23" s="3"/>
      <c r="I23" s="3">
        <v>103.45</v>
      </c>
      <c r="J23" s="3"/>
      <c r="K23" s="3"/>
      <c r="L23" s="3"/>
      <c r="M23" s="3"/>
      <c r="N23" s="3"/>
      <c r="O23" s="3"/>
      <c r="P23" s="3"/>
      <c r="Q23" s="3"/>
    </row>
    <row r="24" spans="1:17" ht="15">
      <c r="A24" s="4">
        <v>43866</v>
      </c>
      <c r="B24" t="s">
        <v>48</v>
      </c>
      <c r="C24" s="3">
        <v>195.6</v>
      </c>
      <c r="D24" s="3"/>
      <c r="E24" s="3"/>
      <c r="F24" s="3"/>
      <c r="G24" s="3"/>
      <c r="H24" s="3"/>
      <c r="I24" s="3"/>
      <c r="J24" s="3">
        <v>195.6</v>
      </c>
      <c r="K24" s="3"/>
      <c r="L24" s="3"/>
      <c r="M24" s="3"/>
      <c r="N24" s="3"/>
      <c r="O24" s="3"/>
      <c r="P24" s="3"/>
      <c r="Q24" s="3"/>
    </row>
    <row r="25" spans="1:17" ht="15">
      <c r="A25" s="4">
        <v>43868</v>
      </c>
      <c r="B25" t="s">
        <v>40</v>
      </c>
      <c r="C25" s="3">
        <v>332.1</v>
      </c>
      <c r="D25" s="3"/>
      <c r="E25" s="3"/>
      <c r="F25" s="3"/>
      <c r="G25" s="3">
        <v>332.1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4">
        <v>43879</v>
      </c>
      <c r="B26" t="s">
        <v>71</v>
      </c>
      <c r="C26" s="3">
        <v>479.5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479.5</v>
      </c>
      <c r="P26" s="3" t="s">
        <v>41</v>
      </c>
      <c r="Q26" s="3"/>
    </row>
    <row r="27" spans="1:17" ht="15">
      <c r="A27" s="4">
        <v>43881</v>
      </c>
      <c r="B27" t="s">
        <v>72</v>
      </c>
      <c r="C27" s="3">
        <v>800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4">
        <v>43889</v>
      </c>
      <c r="B28" t="s">
        <v>42</v>
      </c>
      <c r="C28" s="3">
        <v>250</v>
      </c>
      <c r="D28" s="3"/>
      <c r="E28" s="3"/>
      <c r="F28" s="3">
        <v>250</v>
      </c>
      <c r="G28" s="3"/>
      <c r="H28" s="3"/>
      <c r="I28" s="3"/>
      <c r="J28" s="3"/>
      <c r="K28" s="3"/>
      <c r="L28" s="3"/>
      <c r="M28" s="3"/>
      <c r="N28" s="3"/>
      <c r="O28" s="3">
        <v>800</v>
      </c>
      <c r="P28" s="3" t="s">
        <v>57</v>
      </c>
      <c r="Q28" s="3"/>
    </row>
    <row r="29" spans="3:17" ht="15">
      <c r="C29" s="3">
        <f>SUM(C21:C28)</f>
        <v>2672.8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5">
      <c r="B30" t="s">
        <v>22</v>
      </c>
      <c r="C30" s="3">
        <v>5763.2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5763.2</v>
      </c>
      <c r="P30" s="3" t="s">
        <v>8</v>
      </c>
      <c r="Q30" s="3"/>
    </row>
    <row r="31" spans="3:17" ht="15">
      <c r="C31" s="3">
        <f>SUM(C29:C30)</f>
        <v>8436</v>
      </c>
      <c r="D31" s="3"/>
      <c r="E31" s="3">
        <f>SUM(E22:E30)</f>
        <v>500</v>
      </c>
      <c r="F31" s="3">
        <f>SUM(F22:F30)</f>
        <v>250</v>
      </c>
      <c r="G31" s="3">
        <f>SUM(G22:G30)</f>
        <v>332.1</v>
      </c>
      <c r="H31" s="3"/>
      <c r="I31" s="3">
        <f>SUM(I21:I30)</f>
        <v>103.45</v>
      </c>
      <c r="J31" s="3">
        <f>SUM(J21:J30)</f>
        <v>195.6</v>
      </c>
      <c r="K31" s="3">
        <f>SUM(K21:K30)</f>
        <v>12.15</v>
      </c>
      <c r="L31" s="3"/>
      <c r="M31" s="3"/>
      <c r="N31" s="3"/>
      <c r="O31" s="3">
        <f>SUM(O22:O30)</f>
        <v>7042.7</v>
      </c>
      <c r="P31" s="3"/>
      <c r="Q31" s="3">
        <f>SUM(E31:O31)</f>
        <v>8436</v>
      </c>
    </row>
    <row r="32" spans="3:17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5" ht="15">
      <c r="A34" s="2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>
      <c r="B35" t="s">
        <v>54</v>
      </c>
      <c r="C35" s="3">
        <v>7801.8</v>
      </c>
      <c r="D35" s="3"/>
      <c r="E35" s="3">
        <v>4500</v>
      </c>
      <c r="F35" s="3">
        <v>750</v>
      </c>
      <c r="G35" s="3">
        <v>900</v>
      </c>
      <c r="H35" s="3">
        <v>389</v>
      </c>
      <c r="I35" s="3">
        <v>475.1</v>
      </c>
      <c r="J35" s="3"/>
      <c r="K35" s="3">
        <v>135.5</v>
      </c>
      <c r="L35" s="3"/>
      <c r="M35" s="3">
        <v>419.7</v>
      </c>
      <c r="N35" s="3">
        <v>232.5</v>
      </c>
      <c r="O35" s="3"/>
    </row>
    <row r="36" spans="1:16" ht="15">
      <c r="A36" s="4">
        <v>44196</v>
      </c>
      <c r="B36" t="s">
        <v>58</v>
      </c>
      <c r="C36" s="3">
        <v>11236.4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11236.4</v>
      </c>
      <c r="P36" t="s">
        <v>8</v>
      </c>
    </row>
    <row r="37" spans="3:17" ht="15">
      <c r="C37" s="3">
        <f>SUM(C35:C36)</f>
        <v>19038.2</v>
      </c>
      <c r="D37" s="3"/>
      <c r="E37" s="3">
        <f>SUM(E35:E36)</f>
        <v>4500</v>
      </c>
      <c r="F37" s="3">
        <f>SUM(F35:F36)</f>
        <v>750</v>
      </c>
      <c r="G37" s="3">
        <f>G35</f>
        <v>900</v>
      </c>
      <c r="H37" s="3">
        <f>H35</f>
        <v>389</v>
      </c>
      <c r="I37" s="3">
        <f>I35</f>
        <v>475.1</v>
      </c>
      <c r="J37" s="3"/>
      <c r="K37" s="3">
        <f>K35</f>
        <v>135.5</v>
      </c>
      <c r="L37" s="3"/>
      <c r="M37" s="3">
        <f>M35</f>
        <v>419.7</v>
      </c>
      <c r="N37" s="3">
        <f>N35</f>
        <v>232.5</v>
      </c>
      <c r="O37" s="3">
        <f>O36</f>
        <v>11236.4</v>
      </c>
      <c r="Q37" s="3">
        <f>SUM(E37:O37)</f>
        <v>19038.2</v>
      </c>
    </row>
    <row r="38" spans="3:15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7" ht="15">
      <c r="B39" t="s">
        <v>59</v>
      </c>
      <c r="C39" s="3">
        <f>C11+C31+C37</f>
        <v>35499.95</v>
      </c>
      <c r="D39" s="3"/>
      <c r="E39" s="3">
        <f>E11+E31+E37</f>
        <v>5500</v>
      </c>
      <c r="F39" s="3">
        <f>F11+F31+F37</f>
        <v>1000</v>
      </c>
      <c r="G39" s="3">
        <f>G11+G31+G37</f>
        <v>1257.8</v>
      </c>
      <c r="H39" s="3">
        <f>H11+H37</f>
        <v>453.35</v>
      </c>
      <c r="I39" s="3">
        <f>I31+I37</f>
        <v>578.5500000000001</v>
      </c>
      <c r="J39" s="3">
        <f>J31+J37</f>
        <v>195.6</v>
      </c>
      <c r="K39" s="3">
        <f>K31+K37</f>
        <v>147.65</v>
      </c>
      <c r="L39" s="3">
        <f>L11</f>
        <v>125.05</v>
      </c>
      <c r="M39" s="3">
        <f>M37</f>
        <v>419.7</v>
      </c>
      <c r="N39" s="3">
        <f>N37</f>
        <v>232.5</v>
      </c>
      <c r="O39" s="3">
        <f>O11+O37</f>
        <v>18547.05</v>
      </c>
      <c r="Q39" s="3">
        <f>Q11+Q31+Q37</f>
        <v>35499.95</v>
      </c>
    </row>
    <row r="40" spans="3:15" ht="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3:15" ht="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3:15" ht="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3:15" ht="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3:15" ht="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3:15" ht="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15" ht="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3:15" ht="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3:15" ht="1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3:15" ht="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3:15" ht="1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3:15" ht="1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ht="1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ht="1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ht="1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ht="1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ht="1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ht="1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ht="1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ht="1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ht="1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ht="1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ht="1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ht="1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ht="1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ht="1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ht="1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ht="1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ht="1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ht="1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D78C-67FB-4487-BD1F-A0E90D343AE0}">
  <dimension ref="A1:I18"/>
  <sheetViews>
    <sheetView workbookViewId="0" topLeftCell="A1">
      <selection activeCell="I14" sqref="I14"/>
    </sheetView>
  </sheetViews>
  <sheetFormatPr defaultColWidth="8.8515625" defaultRowHeight="15"/>
  <cols>
    <col min="1" max="1" width="10.140625" style="0" bestFit="1" customWidth="1"/>
    <col min="2" max="2" width="9.00390625" style="0" customWidth="1"/>
    <col min="3" max="3" width="26.8515625" style="0" customWidth="1"/>
    <col min="5" max="5" width="0.85546875" style="0" customWidth="1"/>
    <col min="9" max="9" width="16.28125" style="0" customWidth="1"/>
  </cols>
  <sheetData>
    <row r="1" spans="1:3" ht="15">
      <c r="A1" s="9" t="s">
        <v>60</v>
      </c>
      <c r="B1" s="9"/>
      <c r="C1" s="9"/>
    </row>
    <row r="3" spans="1:9" ht="15">
      <c r="A3" s="2" t="s">
        <v>24</v>
      </c>
      <c r="B3" s="2" t="s">
        <v>25</v>
      </c>
      <c r="C3" s="2" t="s">
        <v>26</v>
      </c>
      <c r="D3" s="2" t="s">
        <v>27</v>
      </c>
      <c r="E3" s="2"/>
      <c r="F3" s="2" t="s">
        <v>10</v>
      </c>
      <c r="G3" s="2" t="s">
        <v>3</v>
      </c>
      <c r="H3" s="2"/>
      <c r="I3" s="2" t="s">
        <v>28</v>
      </c>
    </row>
    <row r="4" spans="1:9" ht="15">
      <c r="A4" s="4">
        <v>43835</v>
      </c>
      <c r="B4">
        <v>2020001</v>
      </c>
      <c r="C4" t="s">
        <v>29</v>
      </c>
      <c r="D4" s="3">
        <v>150</v>
      </c>
      <c r="E4" s="3"/>
      <c r="F4" s="3">
        <v>150</v>
      </c>
      <c r="G4" s="3"/>
      <c r="H4" s="3"/>
      <c r="I4" s="4">
        <v>43888</v>
      </c>
    </row>
    <row r="5" spans="1:9" ht="15">
      <c r="A5" s="4">
        <v>43837</v>
      </c>
      <c r="B5">
        <v>2020002</v>
      </c>
      <c r="C5" t="s">
        <v>30</v>
      </c>
      <c r="D5" s="3">
        <v>55</v>
      </c>
      <c r="E5" s="3"/>
      <c r="F5" s="3">
        <v>55</v>
      </c>
      <c r="G5" s="3"/>
      <c r="H5" s="3"/>
      <c r="I5" s="4">
        <v>43866</v>
      </c>
    </row>
    <row r="6" spans="1:9" ht="15">
      <c r="A6" s="4">
        <v>43838</v>
      </c>
      <c r="B6">
        <v>2020003</v>
      </c>
      <c r="C6" t="s">
        <v>31</v>
      </c>
      <c r="D6" s="3">
        <v>125.75</v>
      </c>
      <c r="E6" s="3"/>
      <c r="F6" s="3">
        <v>100</v>
      </c>
      <c r="G6" s="3">
        <v>25.75</v>
      </c>
      <c r="H6" s="3"/>
      <c r="I6" s="4">
        <v>43858</v>
      </c>
    </row>
    <row r="7" spans="1:9" ht="15">
      <c r="A7" s="4">
        <v>43845</v>
      </c>
      <c r="B7">
        <v>2020004</v>
      </c>
      <c r="C7" t="s">
        <v>32</v>
      </c>
      <c r="D7" s="3">
        <v>380.15</v>
      </c>
      <c r="E7" s="3"/>
      <c r="F7" s="3">
        <v>225</v>
      </c>
      <c r="G7" s="3">
        <v>155.15</v>
      </c>
      <c r="H7" s="3"/>
      <c r="I7" s="4">
        <v>43871</v>
      </c>
    </row>
    <row r="8" spans="1:9" ht="15">
      <c r="A8" s="4">
        <v>43861</v>
      </c>
      <c r="B8">
        <v>2020005</v>
      </c>
      <c r="C8" t="s">
        <v>33</v>
      </c>
      <c r="D8" s="3">
        <v>200</v>
      </c>
      <c r="E8" s="3"/>
      <c r="F8" s="3">
        <v>200</v>
      </c>
      <c r="G8" s="3"/>
      <c r="H8" s="3"/>
      <c r="I8" s="4">
        <v>43905</v>
      </c>
    </row>
    <row r="9" spans="1:9" ht="15">
      <c r="A9" s="4">
        <v>43861</v>
      </c>
      <c r="B9">
        <v>2020006</v>
      </c>
      <c r="C9" t="s">
        <v>34</v>
      </c>
      <c r="D9" s="3">
        <v>150</v>
      </c>
      <c r="E9" s="3"/>
      <c r="F9" s="3">
        <v>150</v>
      </c>
      <c r="G9" s="3"/>
      <c r="H9" s="3"/>
      <c r="I9" s="4">
        <v>43878</v>
      </c>
    </row>
    <row r="10" spans="1:9" ht="15">
      <c r="A10" s="4">
        <v>43876</v>
      </c>
      <c r="B10">
        <v>2020007</v>
      </c>
      <c r="C10" t="s">
        <v>39</v>
      </c>
      <c r="D10" s="3">
        <v>535.2</v>
      </c>
      <c r="E10" s="3"/>
      <c r="F10" s="3">
        <v>150</v>
      </c>
      <c r="G10" s="3">
        <v>385.2</v>
      </c>
      <c r="H10" s="3"/>
      <c r="I10" s="4">
        <v>43918</v>
      </c>
    </row>
    <row r="11" spans="1:9" ht="15">
      <c r="A11" s="4">
        <v>43889</v>
      </c>
      <c r="B11">
        <v>2020008</v>
      </c>
      <c r="C11" t="s">
        <v>33</v>
      </c>
      <c r="D11" s="3">
        <v>150</v>
      </c>
      <c r="E11" s="3"/>
      <c r="F11" s="3">
        <v>150</v>
      </c>
      <c r="G11" s="3"/>
      <c r="H11" s="3"/>
      <c r="I11" s="4">
        <v>43922</v>
      </c>
    </row>
    <row r="12" spans="1:9" ht="15">
      <c r="A12" s="4">
        <v>43889</v>
      </c>
      <c r="B12">
        <v>2020009</v>
      </c>
      <c r="C12" t="s">
        <v>34</v>
      </c>
      <c r="D12" s="3">
        <v>100</v>
      </c>
      <c r="E12" s="3">
        <v>31</v>
      </c>
      <c r="F12" s="3">
        <v>100</v>
      </c>
      <c r="G12" s="3"/>
      <c r="H12" s="3"/>
      <c r="I12" s="4">
        <v>43895</v>
      </c>
    </row>
    <row r="13" spans="4:8" ht="15">
      <c r="D13" s="3"/>
      <c r="E13" s="3"/>
      <c r="F13" s="3"/>
      <c r="G13" s="3"/>
      <c r="H13" s="3"/>
    </row>
    <row r="14" spans="4:8" ht="15">
      <c r="D14" s="3"/>
      <c r="E14" s="3"/>
      <c r="F14" s="3"/>
      <c r="G14" s="3"/>
      <c r="H14" s="3"/>
    </row>
    <row r="15" spans="1:8" ht="15">
      <c r="A15" s="4">
        <v>44185</v>
      </c>
      <c r="B15">
        <v>2020029</v>
      </c>
      <c r="C15" t="s">
        <v>33</v>
      </c>
      <c r="D15" s="3">
        <v>75</v>
      </c>
      <c r="E15" s="3"/>
      <c r="F15" s="3">
        <v>75</v>
      </c>
      <c r="G15" s="3"/>
      <c r="H15" s="3"/>
    </row>
    <row r="16" spans="1:8" ht="15">
      <c r="A16" s="4">
        <v>44185</v>
      </c>
      <c r="B16">
        <v>2020030</v>
      </c>
      <c r="C16" t="s">
        <v>34</v>
      </c>
      <c r="D16" s="3">
        <v>100</v>
      </c>
      <c r="E16" s="3"/>
      <c r="F16" s="3">
        <v>100</v>
      </c>
      <c r="G16" s="3"/>
      <c r="H16" s="3"/>
    </row>
    <row r="17" spans="1:8" ht="15">
      <c r="A17" s="4">
        <v>44186</v>
      </c>
      <c r="B17">
        <v>2020031</v>
      </c>
      <c r="C17" t="s">
        <v>55</v>
      </c>
      <c r="D17" s="3">
        <v>125</v>
      </c>
      <c r="E17" s="3"/>
      <c r="F17" s="3">
        <v>60</v>
      </c>
      <c r="G17" s="3">
        <v>65</v>
      </c>
      <c r="H17" s="3"/>
    </row>
    <row r="18" spans="4:8" ht="15">
      <c r="D18" s="3"/>
      <c r="E18" s="3"/>
      <c r="F18" s="3"/>
      <c r="G18" s="3"/>
      <c r="H18" s="3"/>
    </row>
  </sheetData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</dc:creator>
  <cp:keywords/>
  <dc:description/>
  <cp:lastModifiedBy>Microsoft Office User</cp:lastModifiedBy>
  <cp:lastPrinted>2021-05-13T08:19:16Z</cp:lastPrinted>
  <dcterms:created xsi:type="dcterms:W3CDTF">2021-04-28T06:19:24Z</dcterms:created>
  <dcterms:modified xsi:type="dcterms:W3CDTF">2021-06-09T19:10:32Z</dcterms:modified>
  <cp:category/>
  <cp:version/>
  <cp:contentType/>
  <cp:contentStatus/>
</cp:coreProperties>
</file>